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Mount Arlington Boro" sheetId="1" r:id="rId1"/>
  </sheets>
  <definedNames>
    <definedName name="_xlnm.Print_Area" localSheetId="0">'Mount Arlington Boro'!$A$1:$I$31</definedName>
  </definedNames>
  <calcPr fullCalcOnLoad="1"/>
</workbook>
</file>

<file path=xl/sharedStrings.xml><?xml version="1.0" encoding="utf-8"?>
<sst xmlns="http://schemas.openxmlformats.org/spreadsheetml/2006/main" count="43" uniqueCount="42">
  <si>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</si>
  <si>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</si>
  <si>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</si>
  <si>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</si>
  <si>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</si>
  <si>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</si>
  <si>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</si>
  <si>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</si>
  <si>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</si>
  <si>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</si>
  <si>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</si>
  <si>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</si>
  <si>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</si>
  <si>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</si>
  <si>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</si>
  <si>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</si>
  <si>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</si>
  <si>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</si>
  <si>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</si>
  <si>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</si>
  <si>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</si>
  <si>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</si>
  <si>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</si>
  <si>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</si>
  <si>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</si>
  <si>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</si>
  <si>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</si>
  <si>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</si>
  <si>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</si>
  <si>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(4) Calculate Box F = Box A x Box D.</t>
  </si>
  <si>
    <t>(5) Calculate Box G = Box B x Box E.</t>
  </si>
  <si>
    <t>(6) Calculate Box H = Box G - Box F</t>
  </si>
  <si>
    <t>THIS WORKSHEET CAN ALSO BE FOUND ONLINE, www.asinj.com (at the Pompton Lakes revaluation page)</t>
  </si>
  <si>
    <t>2023 Revaluation - Estimated Tax Impact Worksheet</t>
  </si>
  <si>
    <t>2022 Assessment</t>
  </si>
  <si>
    <t>Proposed 2023 Assessment</t>
  </si>
  <si>
    <t>2022 Tax Rate</t>
  </si>
  <si>
    <t>Estimated Adjusted 2022Tax Rate</t>
  </si>
  <si>
    <t>2022 Tax ( = A x D )</t>
  </si>
  <si>
    <r>
      <t>Estimated Adjusted 2022 Tax*</t>
    </r>
    <r>
      <rPr>
        <sz val="10"/>
        <rFont val="Arial"/>
        <family val="2"/>
      </rPr>
      <t xml:space="preserve"> ( = B x E )</t>
    </r>
  </si>
  <si>
    <t>*adjusted tax amount and difference is based on the 2022 budget</t>
  </si>
  <si>
    <t>BOROUGH OF MOUNT ARLINGTON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</si>
</sst>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26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19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20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21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29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30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31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34</v>
      </c>
      <c r="C17" s="21">
        <v>735399300</v>
      </c>
      <c r="E17" s="22">
        <v>275800</v>
      </c>
      <c r="F17" s="22">
        <v>685400</v>
      </c>
      <c r="H17" s="33" t="s">
        <v>27</v>
      </c>
      <c r="I17" s="10" t="s">
        <v>14</v>
      </c>
    </row>
    <row r="18" spans="1:9" s="11" customFormat="1" ht="15" customHeight="1" thickBot="1">
      <c r="A18" s="19" t="s">
        <v>1</v>
      </c>
      <c r="B18" s="25" t="s">
        <v>35</v>
      </c>
      <c r="C18" s="21">
        <v>1088815400</v>
      </c>
      <c r="E18" s="22">
        <v>425600</v>
      </c>
      <c r="F18" s="22">
        <v>950100</v>
      </c>
      <c r="H18" s="33" t="s">
        <v>27</v>
      </c>
      <c r="I18" s="10" t="s">
        <v>15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28</v>
      </c>
      <c r="C20" s="34">
        <f>C18/C17</f>
        <v>1.4805771503997895</v>
      </c>
      <c r="D20" s="35"/>
      <c r="E20" s="34">
        <f>E18/E17</f>
        <v>1.5431472081218274</v>
      </c>
      <c r="F20" s="34">
        <f>F18/F17</f>
        <v>1.386197840676977</v>
      </c>
      <c r="H20" s="29">
        <f>IF(ISERROR((H18/H17 IF(H18&gt;0,H17," "))),"",(H18/H17 IF(H18&gt;0,H17," ")))</f>
      </c>
      <c r="I20" s="10" t="s">
        <v>16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36</v>
      </c>
      <c r="C22" s="23"/>
      <c r="E22" s="23">
        <v>0.02778</v>
      </c>
      <c r="F22" s="23">
        <v>0.02778</v>
      </c>
      <c r="H22" s="23">
        <v>0.02778</v>
      </c>
      <c r="I22" s="10" t="s">
        <v>24</v>
      </c>
    </row>
    <row r="23" spans="1:9" s="11" customFormat="1" ht="15" customHeight="1">
      <c r="A23" s="19" t="s">
        <v>4</v>
      </c>
      <c r="B23" s="25" t="s">
        <v>37</v>
      </c>
      <c r="C23" s="23"/>
      <c r="E23" s="23">
        <v>0.01876</v>
      </c>
      <c r="F23" s="23">
        <v>0.01876</v>
      </c>
      <c r="H23" s="23">
        <v>0.01876</v>
      </c>
      <c r="I23" s="10" t="s">
        <v>25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38</v>
      </c>
      <c r="C25" s="22"/>
      <c r="E25" s="22">
        <f>E17*E22</f>
        <v>7661.724</v>
      </c>
      <c r="F25" s="22">
        <f>F17*F22</f>
        <v>19040.412</v>
      </c>
      <c r="H25" s="30">
        <f>IF(ISERROR((H17*H22)),"",(H17*H22))</f>
      </c>
      <c r="I25" s="10" t="s">
        <v>17</v>
      </c>
    </row>
    <row r="26" spans="1:9" s="11" customFormat="1" ht="15" customHeight="1" thickBot="1">
      <c r="A26" s="19" t="s">
        <v>6</v>
      </c>
      <c r="B26" s="25" t="s">
        <v>39</v>
      </c>
      <c r="C26" s="22"/>
      <c r="E26" s="24">
        <f>E18*E23</f>
        <v>7984.255999999999</v>
      </c>
      <c r="F26" s="24">
        <f>F18*F23</f>
        <v>17823.876</v>
      </c>
      <c r="H26" s="31">
        <f>IF(ISERROR((H18*H23)),"",(H18*H23))</f>
      </c>
      <c r="I26" s="10" t="s">
        <v>18</v>
      </c>
    </row>
    <row r="27" spans="1:9" s="11" customFormat="1" ht="15" customHeight="1" thickBot="1">
      <c r="A27" s="19" t="s">
        <v>7</v>
      </c>
      <c r="B27" s="20" t="s">
        <v>22</v>
      </c>
      <c r="C27" s="22"/>
      <c r="D27" s="25"/>
      <c r="E27" s="21">
        <f>E26-E25</f>
        <v>322.53199999999924</v>
      </c>
      <c r="F27" s="21">
        <f>F26-F25</f>
        <v>-1216.536</v>
      </c>
      <c r="G27" s="25"/>
      <c r="H27" s="32">
        <f>IF(ISERROR((H26-H25)),"",(H26-H25))</f>
      </c>
      <c r="I27" s="10" t="s">
        <v>23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B29" s="25" t="s">
        <v>40</v>
      </c>
      <c r="I29" s="6"/>
    </row>
    <row r="31" spans="1:9" ht="12.75" hidden="1">
      <c r="A31" s="42" t="s">
        <v>32</v>
      </c>
      <c r="B31" s="42"/>
      <c r="C31" s="42"/>
      <c r="D31" s="42"/>
      <c r="E31" s="42"/>
      <c r="F31" s="42"/>
      <c r="G31" s="42"/>
      <c r="H31" s="42"/>
      <c r="I31" s="42"/>
    </row>
  </sheetData>
  <sheetProtection password="914D" sheet="1"/>
  <protectedRanges>
    <protectedRange sqref="H17:H18" name="Range1"/>
  </protectedRanges>
  <mergeCells count="4">
    <mergeCell ref="E14:F14"/>
    <mergeCell ref="A1:I1"/>
    <mergeCell ref="A2:I2"/>
    <mergeCell ref="A31:I31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2022-12-08T16:11:46Z</cp:lastPrinted>
  <dcterms:created xsi:type="dcterms:W3CDTF">2007-11-05T00:18:41Z</dcterms:created>
  <dcterms:modified xsi:type="dcterms:W3CDTF">2022-12-08T16:12:59Z</dcterms:modified>
  <cp:category/>
  <cp:version/>
  <cp:contentType/>
  <cp:contentStatus/>
</cp:coreProperties>
</file>